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1700" windowHeight="9180" tabRatio="160" activeTab="0"/>
  </bookViews>
  <sheets>
    <sheet name="Financial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<sst xmlns="http://schemas.openxmlformats.org/spreadsheetml/2006/main" count="63" uniqueCount="55">
  <si>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Item</t>
  </si>
  <si>
    <t>Budget</t>
  </si>
  <si>
    <t>Actual</t>
  </si>
  <si>
    <t>Revenue</t>
  </si>
  <si>
    <t>Expense</t>
  </si>
  <si>
    <t>Crests</t>
  </si>
  <si>
    <t>Total</t>
  </si>
  <si>
    <t>Community Centre Rental</t>
  </si>
  <si>
    <t>Registration</t>
  </si>
  <si>
    <t>Cubs</t>
  </si>
  <si>
    <t>Scouts</t>
  </si>
  <si>
    <t>Section Registration</t>
  </si>
  <si>
    <t>Profit (Loss)</t>
  </si>
  <si>
    <t>Miscellaneous</t>
  </si>
  <si>
    <t>Projected</t>
  </si>
  <si>
    <t>Registration Fee - Cubs</t>
  </si>
  <si>
    <t>Registration Fee - Scouts</t>
  </si>
  <si>
    <t>Green painter tape</t>
  </si>
  <si>
    <t>Trophies ($150)</t>
  </si>
  <si>
    <t>Plastic models</t>
  </si>
  <si>
    <t>Model rockets</t>
  </si>
  <si>
    <t>Model rocket engines</t>
  </si>
  <si>
    <t>Amount</t>
  </si>
  <si>
    <t>Plastic model cost</t>
  </si>
  <si>
    <t>Model rocket cost</t>
  </si>
  <si>
    <t>Model rocket engine sales</t>
  </si>
  <si>
    <t>Gaffer's tape</t>
  </si>
  <si>
    <t>Egg cost</t>
  </si>
  <si>
    <t>Eggs, seatbelt demo, one per Cub</t>
  </si>
  <si>
    <t>Number of engines included per Scout</t>
  </si>
  <si>
    <t>Estes Blast Off Flight Pack (24 engines)</t>
  </si>
  <si>
    <t>Notes</t>
  </si>
  <si>
    <t>Model rocket engine sale price</t>
  </si>
  <si>
    <t>Number of extra engines purchased</t>
  </si>
  <si>
    <t>Assume one per Scout</t>
  </si>
  <si>
    <t>Crest cost</t>
  </si>
  <si>
    <t>Crest sale price</t>
  </si>
  <si>
    <t>Number of extra crests sold</t>
  </si>
  <si>
    <t>Number of crests purchased</t>
  </si>
  <si>
    <t>Number of Blast Off Flight Packs purchased</t>
  </si>
  <si>
    <t>PA system rental</t>
  </si>
  <si>
    <t>One per Cub</t>
  </si>
  <si>
    <t>One per Scout</t>
  </si>
  <si>
    <t>Secure race track cables to floor</t>
  </si>
  <si>
    <t>Do not cross line beside race track</t>
  </si>
  <si>
    <t>Award certificates</t>
  </si>
  <si>
    <t>Card stock</t>
  </si>
  <si>
    <t>For race track</t>
  </si>
  <si>
    <t>Anti-static spray</t>
  </si>
  <si>
    <t>Prize ribbons</t>
  </si>
  <si>
    <t>Excluded due to cost</t>
  </si>
  <si>
    <t>Crests sales</t>
  </si>
  <si>
    <t>TBD whether to include</t>
  </si>
  <si>
    <t>Estimate</t>
  </si>
  <si>
    <t>Estimate, may have increased since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</si>
</sst>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\(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7" fontId="1" fillId="0" borderId="27" xfId="0" applyNumberFormat="1" applyFont="1" applyBorder="1" applyAlignment="1">
      <alignment/>
    </xf>
    <xf numFmtId="7" fontId="0" fillId="0" borderId="28" xfId="0" applyNumberFormat="1" applyBorder="1" applyAlignment="1">
      <alignment/>
    </xf>
    <xf numFmtId="7" fontId="0" fillId="0" borderId="29" xfId="0" applyNumberFormat="1" applyBorder="1" applyAlignment="1">
      <alignment/>
    </xf>
    <xf numFmtId="7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4" fontId="1" fillId="0" borderId="32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7" fontId="0" fillId="0" borderId="12" xfId="0" applyNumberFormat="1" applyBorder="1" applyAlignment="1">
      <alignment/>
    </xf>
    <xf numFmtId="7" fontId="0" fillId="0" borderId="10" xfId="0" applyNumberFormat="1" applyBorder="1" applyAlignment="1">
      <alignment/>
    </xf>
    <xf numFmtId="7" fontId="0" fillId="0" borderId="34" xfId="0" applyNumberFormat="1" applyBorder="1" applyAlignment="1">
      <alignment/>
    </xf>
    <xf numFmtId="7" fontId="0" fillId="0" borderId="35" xfId="0" applyNumberFormat="1" applyBorder="1" applyAlignment="1">
      <alignment/>
    </xf>
    <xf numFmtId="7" fontId="1" fillId="0" borderId="24" xfId="0" applyNumberFormat="1" applyFont="1" applyBorder="1" applyAlignment="1">
      <alignment/>
    </xf>
    <xf numFmtId="0" fontId="0" fillId="0" borderId="36" xfId="0" applyNumberForma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7" fontId="0" fillId="0" borderId="39" xfId="0" applyNumberFormat="1" applyBorder="1" applyAlignment="1">
      <alignment/>
    </xf>
    <xf numFmtId="7" fontId="1" fillId="0" borderId="37" xfId="0" applyNumberFormat="1" applyFont="1" applyBorder="1" applyAlignment="1">
      <alignment/>
    </xf>
    <xf numFmtId="169" fontId="0" fillId="0" borderId="39" xfId="0" applyNumberFormat="1" applyBorder="1" applyAlignment="1">
      <alignment/>
    </xf>
    <xf numFmtId="7" fontId="0" fillId="0" borderId="36" xfId="0" applyNumberFormat="1" applyBorder="1" applyAlignment="1">
      <alignment/>
    </xf>
    <xf numFmtId="169" fontId="0" fillId="0" borderId="33" xfId="0" applyNumberFormat="1" applyBorder="1" applyAlignment="1">
      <alignment/>
    </xf>
    <xf numFmtId="7" fontId="0" fillId="0" borderId="33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7" xfId="0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8.28125" style="0" bestFit="1" customWidth="1"/>
    <col min="2" max="2" width="9.7109375" style="0" bestFit="1" customWidth="1"/>
    <col min="3" max="3" width="9.28125" style="0" bestFit="1" customWidth="1"/>
    <col min="4" max="4" width="9.7109375" style="0" bestFit="1" customWidth="1"/>
    <col min="5" max="5" width="9.28125" style="0" bestFit="1" customWidth="1"/>
    <col min="6" max="6" width="9.7109375" style="0" bestFit="1" customWidth="1"/>
    <col min="7" max="7" width="10.421875" style="0" bestFit="1" customWidth="1"/>
    <col min="8" max="8" width="36.421875" style="0" bestFit="1" customWidth="1"/>
  </cols>
  <sheetData>
    <row r="1" spans="1:8" ht="12.75">
      <c r="A1" s="13"/>
      <c r="B1" s="49" t="s">
        <v>3</v>
      </c>
      <c r="C1" s="50"/>
      <c r="D1" s="51" t="s">
        <v>4</v>
      </c>
      <c r="E1" s="50"/>
      <c r="F1" s="52" t="s">
        <v>12</v>
      </c>
      <c r="G1" s="53"/>
      <c r="H1" s="46"/>
    </row>
    <row r="2" spans="1:8" ht="12.75">
      <c r="A2" s="12" t="s">
        <v>0</v>
      </c>
      <c r="B2" s="7" t="s">
        <v>1</v>
      </c>
      <c r="C2" s="10" t="s">
        <v>2</v>
      </c>
      <c r="D2" s="11" t="s">
        <v>1</v>
      </c>
      <c r="E2" s="10" t="s">
        <v>2</v>
      </c>
      <c r="F2" s="11" t="s">
        <v>1</v>
      </c>
      <c r="G2" s="36" t="s">
        <v>2</v>
      </c>
      <c r="H2" s="47" t="s">
        <v>31</v>
      </c>
    </row>
    <row r="3" spans="1:8" ht="12.75">
      <c r="A3" s="8" t="s">
        <v>5</v>
      </c>
      <c r="B3" s="29"/>
      <c r="C3" s="21"/>
      <c r="D3" s="29">
        <f>B33*B36</f>
        <v>400</v>
      </c>
      <c r="E3" s="29"/>
      <c r="F3" s="20">
        <f>IF(B3&lt;&gt;"",B3-D3,IF(D3&lt;&gt;"",B3-D3,""))</f>
        <v>-400</v>
      </c>
      <c r="G3" s="37">
        <f aca="true" t="shared" si="0" ref="G3:G19">IF(C3&lt;&gt;"",C3-E3,IF(E3&lt;&gt;"",C3-E3,""))</f>
      </c>
      <c r="H3" s="43"/>
    </row>
    <row r="4" spans="1:8" ht="12.75">
      <c r="A4" s="8" t="s">
        <v>51</v>
      </c>
      <c r="B4" s="29">
        <f>B35*B34</f>
        <v>60</v>
      </c>
      <c r="C4" s="21"/>
      <c r="D4" s="29"/>
      <c r="E4" s="21"/>
      <c r="F4" s="20">
        <f>IF(B4&lt;&gt;"",B4-D4,IF(D4&lt;&gt;"",B4-D4,""))</f>
        <v>60</v>
      </c>
      <c r="G4" s="37">
        <f t="shared" si="0"/>
      </c>
      <c r="H4" s="44"/>
    </row>
    <row r="5" spans="1:8" ht="12.75">
      <c r="A5" s="8" t="s">
        <v>25</v>
      </c>
      <c r="B5" s="29">
        <f>B31*B27</f>
        <v>60</v>
      </c>
      <c r="C5" s="21"/>
      <c r="D5" s="29"/>
      <c r="E5" s="21"/>
      <c r="F5" s="20">
        <f>IF(B5&lt;&gt;"",B5-D5,IF(D5&lt;&gt;"",B5-D5,""))</f>
        <v>60</v>
      </c>
      <c r="G5" s="37"/>
      <c r="H5" s="44"/>
    </row>
    <row r="6" spans="1:8" ht="12.75">
      <c r="A6" s="9" t="s">
        <v>7</v>
      </c>
      <c r="B6" s="30"/>
      <c r="C6" s="31"/>
      <c r="D6" s="30">
        <v>107</v>
      </c>
      <c r="E6" s="31"/>
      <c r="F6" s="20">
        <f aca="true" t="shared" si="1" ref="F6:F19">IF(B6&lt;&gt;"",B6-D6,IF(D6&lt;&gt;"",B6-D6,""))</f>
        <v>-107</v>
      </c>
      <c r="G6" s="37">
        <f t="shared" si="0"/>
      </c>
      <c r="H6" s="44" t="s">
        <v>54</v>
      </c>
    </row>
    <row r="7" spans="1:8" ht="12.75">
      <c r="A7" s="9" t="s">
        <v>8</v>
      </c>
      <c r="B7" s="30">
        <f>B23*B39+B24*B40</f>
        <v>1050</v>
      </c>
      <c r="C7" s="31"/>
      <c r="D7" s="30"/>
      <c r="E7" s="31"/>
      <c r="F7" s="20">
        <f t="shared" si="1"/>
        <v>1050</v>
      </c>
      <c r="G7" s="37">
        <f t="shared" si="0"/>
      </c>
      <c r="H7" s="44"/>
    </row>
    <row r="8" spans="1:8" ht="12.75">
      <c r="A8" s="9" t="s">
        <v>18</v>
      </c>
      <c r="B8" s="30"/>
      <c r="C8" s="31"/>
      <c r="D8" s="30">
        <v>0</v>
      </c>
      <c r="E8" s="31"/>
      <c r="F8" s="20">
        <f t="shared" si="1"/>
        <v>0</v>
      </c>
      <c r="G8" s="37">
        <f t="shared" si="0"/>
      </c>
      <c r="H8" s="44" t="s">
        <v>50</v>
      </c>
    </row>
    <row r="9" spans="1:8" ht="12.75">
      <c r="A9" s="9" t="s">
        <v>46</v>
      </c>
      <c r="B9" s="30"/>
      <c r="C9" s="31"/>
      <c r="D9" s="30">
        <f>15.94*1.13</f>
        <v>18.012199999999996</v>
      </c>
      <c r="E9" s="31"/>
      <c r="F9" s="20">
        <f t="shared" si="1"/>
        <v>-18.012199999999996</v>
      </c>
      <c r="G9" s="37">
        <f t="shared" si="0"/>
      </c>
      <c r="H9" s="44" t="s">
        <v>45</v>
      </c>
    </row>
    <row r="10" spans="1:8" ht="12.75">
      <c r="A10" s="9" t="s">
        <v>26</v>
      </c>
      <c r="B10" s="30"/>
      <c r="C10" s="31"/>
      <c r="D10" s="30">
        <f>27.5*1.13</f>
        <v>31.074999999999996</v>
      </c>
      <c r="E10" s="31"/>
      <c r="F10" s="20">
        <f t="shared" si="1"/>
        <v>-31.074999999999996</v>
      </c>
      <c r="G10" s="37">
        <f t="shared" si="0"/>
      </c>
      <c r="H10" s="44" t="s">
        <v>43</v>
      </c>
    </row>
    <row r="11" spans="1:8" ht="12.75">
      <c r="A11" s="9" t="s">
        <v>48</v>
      </c>
      <c r="B11" s="30"/>
      <c r="C11" s="31"/>
      <c r="D11" s="30">
        <v>15</v>
      </c>
      <c r="E11" s="32"/>
      <c r="F11" s="20">
        <f t="shared" si="1"/>
        <v>-15</v>
      </c>
      <c r="G11" s="37">
        <f t="shared" si="0"/>
      </c>
      <c r="H11" s="44" t="s">
        <v>47</v>
      </c>
    </row>
    <row r="12" spans="1:8" ht="12.75">
      <c r="A12" s="9" t="s">
        <v>19</v>
      </c>
      <c r="B12" s="30"/>
      <c r="C12" s="31"/>
      <c r="D12" s="30">
        <f>B25*B39</f>
        <v>225</v>
      </c>
      <c r="E12" s="32"/>
      <c r="F12" s="20">
        <f t="shared" si="1"/>
        <v>-225</v>
      </c>
      <c r="G12" s="37"/>
      <c r="H12" s="44" t="s">
        <v>41</v>
      </c>
    </row>
    <row r="13" spans="1:8" ht="12.75">
      <c r="A13" s="9" t="s">
        <v>21</v>
      </c>
      <c r="B13" s="30"/>
      <c r="C13" s="31"/>
      <c r="D13" s="30">
        <f>B29*B28</f>
        <v>128.82</v>
      </c>
      <c r="E13" s="32"/>
      <c r="F13" s="20">
        <f t="shared" si="1"/>
        <v>-128.82</v>
      </c>
      <c r="G13" s="37"/>
      <c r="H13" s="44"/>
    </row>
    <row r="14" spans="1:8" ht="12.75">
      <c r="A14" s="9" t="s">
        <v>20</v>
      </c>
      <c r="B14" s="30"/>
      <c r="C14" s="31"/>
      <c r="D14" s="30">
        <f>B26*B40</f>
        <v>140</v>
      </c>
      <c r="E14" s="32"/>
      <c r="F14" s="20">
        <f t="shared" si="1"/>
        <v>-140</v>
      </c>
      <c r="G14" s="37"/>
      <c r="H14" s="44" t="s">
        <v>42</v>
      </c>
    </row>
    <row r="15" spans="1:8" ht="12.75">
      <c r="A15" s="9" t="s">
        <v>40</v>
      </c>
      <c r="B15" s="30"/>
      <c r="C15" s="31"/>
      <c r="D15" s="30">
        <v>50</v>
      </c>
      <c r="E15" s="32"/>
      <c r="F15" s="20">
        <f t="shared" si="1"/>
        <v>-50</v>
      </c>
      <c r="G15" s="37"/>
      <c r="H15" s="44"/>
    </row>
    <row r="16" spans="1:8" ht="12.75">
      <c r="A16" s="9" t="s">
        <v>17</v>
      </c>
      <c r="B16" s="30"/>
      <c r="C16" s="31"/>
      <c r="D16" s="30">
        <v>5</v>
      </c>
      <c r="E16" s="32"/>
      <c r="F16" s="20">
        <f>IF(B16&lt;&gt;"",B16-D16,IF(D16&lt;&gt;"",B16-D16,""))</f>
        <v>-5</v>
      </c>
      <c r="G16" s="37">
        <f>IF(C16&lt;&gt;"",C16-E16,IF(E16&lt;&gt;"",C16-E16,""))</f>
      </c>
      <c r="H16" s="44" t="s">
        <v>44</v>
      </c>
    </row>
    <row r="17" spans="1:8" ht="12.75">
      <c r="A17" s="9" t="s">
        <v>49</v>
      </c>
      <c r="B17" s="30"/>
      <c r="C17" s="31"/>
      <c r="D17" s="30">
        <v>10</v>
      </c>
      <c r="E17" s="32"/>
      <c r="F17" s="20">
        <f>IF(B17&lt;&gt;"",B17-D17,IF(D17&lt;&gt;"",B17-D17,""))</f>
        <v>-10</v>
      </c>
      <c r="G17" s="37"/>
      <c r="H17" s="44" t="s">
        <v>53</v>
      </c>
    </row>
    <row r="18" spans="1:8" ht="12.75">
      <c r="A18" s="9" t="s">
        <v>28</v>
      </c>
      <c r="B18" s="30"/>
      <c r="C18" s="31"/>
      <c r="D18" s="30">
        <v>0</v>
      </c>
      <c r="E18" s="32"/>
      <c r="F18" s="20">
        <f t="shared" si="1"/>
        <v>0</v>
      </c>
      <c r="G18" s="37">
        <f t="shared" si="0"/>
      </c>
      <c r="H18" s="44" t="s">
        <v>52</v>
      </c>
    </row>
    <row r="19" spans="1:8" ht="12.75">
      <c r="A19" s="9" t="s">
        <v>13</v>
      </c>
      <c r="B19" s="30"/>
      <c r="C19" s="31"/>
      <c r="D19" s="30">
        <v>20</v>
      </c>
      <c r="E19" s="31"/>
      <c r="F19" s="20">
        <f t="shared" si="1"/>
        <v>-20</v>
      </c>
      <c r="G19" s="37">
        <f t="shared" si="0"/>
      </c>
      <c r="H19" s="45"/>
    </row>
    <row r="20" spans="1:8" ht="12.75">
      <c r="A20" s="18" t="s">
        <v>6</v>
      </c>
      <c r="B20" s="33">
        <f>SUM(B3:B19)</f>
        <v>1170</v>
      </c>
      <c r="C20" s="22">
        <f>SUM(C3:C19)</f>
        <v>0</v>
      </c>
      <c r="D20" s="33">
        <f>SUM(D3:D19)</f>
        <v>1149.9072</v>
      </c>
      <c r="E20" s="22">
        <f>SUM(E3:E19)</f>
        <v>0</v>
      </c>
      <c r="F20" s="19">
        <f>IF(D20&lt;&gt;"",B20-D20,"")</f>
        <v>20.092799999999897</v>
      </c>
      <c r="G20" s="38">
        <f>IF(E20&lt;&gt;"",C20-E20,"")</f>
        <v>0</v>
      </c>
      <c r="H20" s="48"/>
    </row>
    <row r="21" spans="2:5" ht="12.75">
      <c r="B21" s="1"/>
      <c r="C21" s="1"/>
      <c r="D21" s="1"/>
      <c r="E21" s="1"/>
    </row>
    <row r="22" spans="1:5" ht="12.75">
      <c r="A22" s="23" t="s">
        <v>0</v>
      </c>
      <c r="B22" s="24" t="s">
        <v>22</v>
      </c>
      <c r="C22" s="60" t="s">
        <v>31</v>
      </c>
      <c r="D22" s="61"/>
      <c r="E22" s="61"/>
    </row>
    <row r="23" spans="1:5" ht="12.75">
      <c r="A23" s="4" t="s">
        <v>15</v>
      </c>
      <c r="B23" s="37">
        <v>10</v>
      </c>
      <c r="C23" s="54"/>
      <c r="D23" s="55"/>
      <c r="E23" s="55"/>
    </row>
    <row r="24" spans="1:5" ht="12.75">
      <c r="A24" s="4" t="s">
        <v>16</v>
      </c>
      <c r="B24" s="37">
        <v>15</v>
      </c>
      <c r="C24" s="56"/>
      <c r="D24" s="57"/>
      <c r="E24" s="57"/>
    </row>
    <row r="25" spans="1:5" ht="12.75">
      <c r="A25" s="4" t="s">
        <v>23</v>
      </c>
      <c r="B25" s="37">
        <v>3</v>
      </c>
      <c r="C25" s="56"/>
      <c r="D25" s="57"/>
      <c r="E25" s="57"/>
    </row>
    <row r="26" spans="1:5" ht="12.75">
      <c r="A26" s="4" t="s">
        <v>24</v>
      </c>
      <c r="B26" s="37">
        <v>7</v>
      </c>
      <c r="C26" s="56"/>
      <c r="D26" s="57"/>
      <c r="E26" s="57"/>
    </row>
    <row r="27" spans="1:5" ht="12.75">
      <c r="A27" s="4" t="s">
        <v>32</v>
      </c>
      <c r="B27" s="37">
        <v>3</v>
      </c>
      <c r="C27" s="56"/>
      <c r="D27" s="57"/>
      <c r="E27" s="57"/>
    </row>
    <row r="28" spans="1:5" ht="12.75">
      <c r="A28" s="4" t="s">
        <v>30</v>
      </c>
      <c r="B28" s="37">
        <f>57*1.13</f>
        <v>64.41</v>
      </c>
      <c r="C28" s="56"/>
      <c r="D28" s="57"/>
      <c r="E28" s="57"/>
    </row>
    <row r="29" spans="1:5" ht="12.75">
      <c r="A29" s="4" t="s">
        <v>39</v>
      </c>
      <c r="B29" s="39">
        <v>2</v>
      </c>
      <c r="C29" s="56"/>
      <c r="D29" s="57"/>
      <c r="E29" s="57"/>
    </row>
    <row r="30" spans="1:5" ht="12.75">
      <c r="A30" s="4" t="s">
        <v>29</v>
      </c>
      <c r="B30" s="39">
        <v>1</v>
      </c>
      <c r="C30" s="56"/>
      <c r="D30" s="57"/>
      <c r="E30" s="57"/>
    </row>
    <row r="31" spans="1:5" ht="12.75">
      <c r="A31" s="4" t="s">
        <v>33</v>
      </c>
      <c r="B31" s="39">
        <f>B40</f>
        <v>20</v>
      </c>
      <c r="C31" s="56" t="s">
        <v>34</v>
      </c>
      <c r="D31" s="57"/>
      <c r="E31" s="57"/>
    </row>
    <row r="32" spans="1:5" ht="12.75">
      <c r="A32" s="4" t="s">
        <v>27</v>
      </c>
      <c r="B32" s="40">
        <v>0.25</v>
      </c>
      <c r="C32" s="56"/>
      <c r="D32" s="57"/>
      <c r="E32" s="57"/>
    </row>
    <row r="33" spans="1:5" ht="12.75">
      <c r="A33" s="2" t="s">
        <v>35</v>
      </c>
      <c r="B33" s="40">
        <v>2</v>
      </c>
      <c r="C33" s="56"/>
      <c r="D33" s="57"/>
      <c r="E33" s="57"/>
    </row>
    <row r="34" spans="1:5" ht="12.75">
      <c r="A34" s="14" t="s">
        <v>36</v>
      </c>
      <c r="B34" s="42">
        <v>3</v>
      </c>
      <c r="C34" s="56"/>
      <c r="D34" s="57"/>
      <c r="E34" s="57"/>
    </row>
    <row r="35" spans="1:5" ht="12.75">
      <c r="A35" s="14" t="s">
        <v>37</v>
      </c>
      <c r="B35" s="41">
        <v>20</v>
      </c>
      <c r="C35" s="56"/>
      <c r="D35" s="57"/>
      <c r="E35" s="57"/>
    </row>
    <row r="36" spans="1:5" ht="12.75">
      <c r="A36" s="14" t="s">
        <v>38</v>
      </c>
      <c r="B36" s="41">
        <v>200</v>
      </c>
      <c r="C36" s="58"/>
      <c r="D36" s="59"/>
      <c r="E36" s="59"/>
    </row>
    <row r="37" spans="3:5" ht="12.75">
      <c r="C37" s="1"/>
      <c r="E37" s="1"/>
    </row>
    <row r="38" spans="1:5" ht="12.75">
      <c r="A38" s="5" t="s">
        <v>11</v>
      </c>
      <c r="B38" s="6" t="s">
        <v>14</v>
      </c>
      <c r="C38" s="24" t="s">
        <v>2</v>
      </c>
      <c r="D38" s="26"/>
      <c r="E38" s="1"/>
    </row>
    <row r="39" spans="1:6" ht="12.75">
      <c r="A39" s="2" t="s">
        <v>9</v>
      </c>
      <c r="B39" s="3">
        <v>75</v>
      </c>
      <c r="C39" s="34"/>
      <c r="D39" s="26"/>
      <c r="E39" s="1"/>
      <c r="F39" s="27"/>
    </row>
    <row r="40" spans="1:5" ht="12.75">
      <c r="A40" s="14" t="s">
        <v>10</v>
      </c>
      <c r="B40" s="15">
        <v>20</v>
      </c>
      <c r="C40" s="25"/>
      <c r="D40" s="26"/>
      <c r="E40" s="1"/>
    </row>
    <row r="41" spans="1:7" ht="12.75">
      <c r="A41" s="16" t="s">
        <v>6</v>
      </c>
      <c r="B41" s="17">
        <f>SUM(B39:B40)</f>
        <v>95</v>
      </c>
      <c r="C41" s="35">
        <f>SUM(C39:C40)</f>
        <v>0</v>
      </c>
      <c r="D41" s="26"/>
      <c r="E41" s="1"/>
      <c r="G41" s="28"/>
    </row>
  </sheetData>
  <sheetProtection/>
  <mergeCells count="18">
    <mergeCell ref="C30:E30"/>
    <mergeCell ref="C31:E31"/>
    <mergeCell ref="C26:E26"/>
    <mergeCell ref="C27:E27"/>
    <mergeCell ref="C32:E32"/>
    <mergeCell ref="C33:E33"/>
    <mergeCell ref="C36:E36"/>
    <mergeCell ref="C22:E22"/>
    <mergeCell ref="C34:E34"/>
    <mergeCell ref="C35:E35"/>
    <mergeCell ref="C28:E28"/>
    <mergeCell ref="C29:E29"/>
    <mergeCell ref="B1:C1"/>
    <mergeCell ref="D1:E1"/>
    <mergeCell ref="F1:G1"/>
    <mergeCell ref="C23:E23"/>
    <mergeCell ref="C24:E24"/>
    <mergeCell ref="C25:E25"/>
  </mergeCells>
  <printOptions horizontalCentered="1"/>
  <pageMargins left="0" right="0" top="1.11" bottom="1" header="0.5" footer="0.5"/>
  <pageSetup fitToHeight="1" fitToWidth="1" horizontalDpi="600" verticalDpi="600" orientation="landscape" scale="90" r:id="rId1"/>
  <headerFooter alignWithMargins="0">
    <oddHeader>&amp;C&amp;"Arial,Bold"&amp;14Hobbies &amp;&amp; Wheels Proposal Financial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Yates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</cp:lastModifiedBy>
  <cp:lastPrinted>2012-02-28T15:19:17Z</cp:lastPrinted>
  <dcterms:created xsi:type="dcterms:W3CDTF">2004-02-24T05:01:57Z</dcterms:created>
  <dcterms:modified xsi:type="dcterms:W3CDTF">2012-02-28T15:19:22Z</dcterms:modified>
  <cp:category/>
  <cp:version/>
  <cp:contentType/>
  <cp:contentStatus/>
</cp:coreProperties>
</file>